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72" i="1" l="1"/>
  <c r="I72" i="1"/>
  <c r="H72" i="1"/>
  <c r="G72" i="1"/>
  <c r="F72" i="1"/>
  <c r="B197" i="1" l="1"/>
  <c r="A197" i="1"/>
  <c r="L196" i="1"/>
  <c r="J196" i="1"/>
  <c r="I196" i="1"/>
  <c r="H196" i="1"/>
  <c r="G196" i="1"/>
  <c r="F196" i="1"/>
  <c r="A187" i="1"/>
  <c r="L186" i="1"/>
  <c r="L197" i="1" s="1"/>
  <c r="J186" i="1"/>
  <c r="J197" i="1" s="1"/>
  <c r="I186" i="1"/>
  <c r="H186" i="1"/>
  <c r="G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B130" i="1"/>
  <c r="A130" i="1"/>
  <c r="L129" i="1"/>
  <c r="L140" i="1" s="1"/>
  <c r="J129" i="1"/>
  <c r="I129" i="1"/>
  <c r="H129" i="1"/>
  <c r="G129" i="1"/>
  <c r="F129" i="1"/>
  <c r="A121" i="1"/>
  <c r="L120" i="1"/>
  <c r="L121" i="1" s="1"/>
  <c r="J120" i="1"/>
  <c r="I120" i="1"/>
  <c r="H120" i="1"/>
  <c r="G120" i="1"/>
  <c r="F120" i="1"/>
  <c r="B111" i="1"/>
  <c r="A111" i="1"/>
  <c r="L110" i="1"/>
  <c r="J110" i="1"/>
  <c r="I110" i="1"/>
  <c r="H110" i="1"/>
  <c r="G110" i="1"/>
  <c r="F110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G102" i="1" s="1"/>
  <c r="F91" i="1"/>
  <c r="F102" i="1" s="1"/>
  <c r="B83" i="1"/>
  <c r="A83" i="1"/>
  <c r="L82" i="1"/>
  <c r="J82" i="1"/>
  <c r="I82" i="1"/>
  <c r="H82" i="1"/>
  <c r="H83" i="1" s="1"/>
  <c r="G82" i="1"/>
  <c r="G83" i="1" s="1"/>
  <c r="F82" i="1"/>
  <c r="F83" i="1" s="1"/>
  <c r="B73" i="1"/>
  <c r="A73" i="1"/>
  <c r="L72" i="1"/>
  <c r="L83" i="1" s="1"/>
  <c r="J83" i="1"/>
  <c r="I83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102" i="1"/>
  <c r="L24" i="1"/>
  <c r="H44" i="1"/>
  <c r="J24" i="1"/>
  <c r="G44" i="1"/>
  <c r="F44" i="1"/>
  <c r="I44" i="1"/>
  <c r="I102" i="1"/>
  <c r="J44" i="1"/>
  <c r="L44" i="1"/>
  <c r="L102" i="1"/>
  <c r="H63" i="1"/>
  <c r="I121" i="1"/>
  <c r="I178" i="1"/>
  <c r="J159" i="1"/>
  <c r="F63" i="1"/>
  <c r="G121" i="1"/>
  <c r="H121" i="1"/>
  <c r="I63" i="1"/>
  <c r="J121" i="1"/>
  <c r="J178" i="1"/>
  <c r="F197" i="1"/>
  <c r="F121" i="1"/>
  <c r="J63" i="1"/>
  <c r="L178" i="1"/>
  <c r="G197" i="1"/>
  <c r="L159" i="1"/>
  <c r="G63" i="1"/>
  <c r="H178" i="1"/>
  <c r="G24" i="1"/>
  <c r="L63" i="1"/>
  <c r="H197" i="1"/>
  <c r="F178" i="1"/>
  <c r="J102" i="1"/>
  <c r="G178" i="1"/>
  <c r="F24" i="1"/>
  <c r="H24" i="1"/>
  <c r="I197" i="1"/>
  <c r="L198" i="1" l="1"/>
  <c r="F198" i="1"/>
</calcChain>
</file>

<file path=xl/sharedStrings.xml><?xml version="1.0" encoding="utf-8"?>
<sst xmlns="http://schemas.openxmlformats.org/spreadsheetml/2006/main" count="321" uniqueCount="116">
  <si>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</si>
  <si>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</si>
  <si>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</si>
  <si>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</si>
  <si>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</si>
  <si>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</si>
  <si>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</si>
  <si>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</si>
  <si>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</si>
  <si>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</si>
  <si>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</si>
  <si>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</si>
  <si>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</si>
  <si>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</si>
  <si>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</si>
  <si>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</si>
  <si>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</si>
  <si>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</si>
  <si>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</si>
  <si>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</si>
  <si>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</si>
  <si>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</si>
  <si>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</si>
  <si>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</si>
  <si>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</si>
  <si>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</si>
  <si>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</si>
  <si>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</si>
  <si>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</si>
  <si>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</si>
  <si>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</si>
  <si>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</si>
  <si>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</si>
  <si>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</si>
  <si>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</si>
  <si>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</si>
  <si>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</si>
  <si>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</si>
  <si>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</si>
  <si>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Какао с  молоком</t>
  </si>
  <si>
    <t>Картофель  тушеный</t>
  </si>
  <si>
    <t>Котлета  из  говядины</t>
  </si>
  <si>
    <t>Директор</t>
  </si>
  <si>
    <t>Смагина С. В.</t>
  </si>
  <si>
    <t>Закуска</t>
  </si>
  <si>
    <t>Сладкое</t>
  </si>
  <si>
    <t>Кофейный  напиток на  молоке</t>
  </si>
  <si>
    <t>Рагу  из  овощей</t>
  </si>
  <si>
    <t>СБ.Уфа  2023 № 306(1 вариант )</t>
  </si>
  <si>
    <t xml:space="preserve">СБ.Уфа 2022 № 158 </t>
  </si>
  <si>
    <t>ПФ</t>
  </si>
  <si>
    <t>пв</t>
  </si>
  <si>
    <t>ПВ</t>
  </si>
  <si>
    <t>СБ.Уфа 2022 №144</t>
  </si>
  <si>
    <t>Чай  черный  байховый  с  сахаром</t>
  </si>
  <si>
    <t>СБ.Новосибирск 2020 №54-2гн-2020(7-11 лет)</t>
  </si>
  <si>
    <t>салат  из  свежих  огурцов</t>
  </si>
  <si>
    <t>СБ Уфа2022 №14</t>
  </si>
  <si>
    <t>Котлета  рыбная  из  белой  рыбы</t>
  </si>
  <si>
    <t>200/5</t>
  </si>
  <si>
    <t>СБ.Уфа 2022 № 192</t>
  </si>
  <si>
    <t>Кофейный  напиток  на  молоке</t>
  </si>
  <si>
    <t>СБ.Уфа 2022 №304 (вариант 1)</t>
  </si>
  <si>
    <t>Сухофрукты (курага/изюм/чернослив)</t>
  </si>
  <si>
    <t>Солянка  из  сборных  овощей</t>
  </si>
  <si>
    <t>Шницель  из  говядины</t>
  </si>
  <si>
    <t>Напиток витаминизированный  горячий</t>
  </si>
  <si>
    <t>Сб.Уфа2022 №160</t>
  </si>
  <si>
    <t>Сб. Новосибирск 2020 №54-1з-2020</t>
  </si>
  <si>
    <t xml:space="preserve">Котлета  куриная ПФ </t>
  </si>
  <si>
    <t>Какао  с  молоком</t>
  </si>
  <si>
    <t>СБ.Уфа 2022 № 147</t>
  </si>
  <si>
    <t>СБ.Уфа 2022 № 306 ( 1 й  вариант )</t>
  </si>
  <si>
    <t>Рис  с  овощами</t>
  </si>
  <si>
    <t>котлета  рыбная  из  красной  рыбы</t>
  </si>
  <si>
    <t>СБ. Уфа 2022 № 8.3</t>
  </si>
  <si>
    <t>СБ.Уфа 2022 № 13</t>
  </si>
  <si>
    <t>СБ.Уфа 2022 № 304 ( вариант 1 )</t>
  </si>
  <si>
    <t>Напиток  витаминизированный  горячий</t>
  </si>
  <si>
    <t>СБ. Новосибирск 2020 № 54-4т-2020</t>
  </si>
  <si>
    <t>СБ. Уфа 2022 № 298</t>
  </si>
  <si>
    <t>Макароны  отварные  с  овощами</t>
  </si>
  <si>
    <t>Биточки  из  говядины</t>
  </si>
  <si>
    <t>Чай  черный   байховый с  лимоном и  сахаром</t>
  </si>
  <si>
    <t>Салат  из  свежих  помидоров и  огурцов</t>
  </si>
  <si>
    <t>СБ.Новосибирск 2020 № 54-2к-2020 (7-11 лет)</t>
  </si>
  <si>
    <t>СБ.Новосибирск 2020 №54-3гн-2020 (7-11 лет)</t>
  </si>
  <si>
    <t>СБ.Новосибирск 2020 № 54-1о-2020 ( 7-11  лет  )</t>
  </si>
  <si>
    <t>СБ. Уфа 2022 №304 (вариант 1 )</t>
  </si>
  <si>
    <t xml:space="preserve">Салат  из  свежих  помидоров  </t>
  </si>
  <si>
    <t>СБ.Уфа 2022 №15</t>
  </si>
  <si>
    <t>Вареники с  картофелем и  сметаной</t>
  </si>
  <si>
    <t>СБ. Новосибирск 2020 №54-1з-2020</t>
  </si>
  <si>
    <t>СБ. Уфа 2023 № 304 (вариант 1)</t>
  </si>
  <si>
    <t>Хлеб бел.</t>
  </si>
  <si>
    <t xml:space="preserve">  Кондитерское изделие</t>
  </si>
  <si>
    <t>Картофель  отварной в  маслом</t>
  </si>
  <si>
    <t>Хлеб  бел.</t>
  </si>
  <si>
    <t xml:space="preserve">Каша    овсянная  </t>
  </si>
  <si>
    <t>хлеб  черн.</t>
  </si>
  <si>
    <t xml:space="preserve">Пудинг  из  творога  </t>
  </si>
  <si>
    <t xml:space="preserve">Напиток  кисломолочный  </t>
  </si>
  <si>
    <t>Кисломол.</t>
  </si>
  <si>
    <t>хлеб  бел.</t>
  </si>
  <si>
    <t>Кофейный    на  молоке</t>
  </si>
  <si>
    <t>Хлеб  ржаной</t>
  </si>
  <si>
    <t>Хлеб пшеничный</t>
  </si>
  <si>
    <t>Хлеб  пшеничный</t>
  </si>
  <si>
    <t>хлеб  пшеничный</t>
  </si>
  <si>
    <t>хлеб  ржаной</t>
  </si>
  <si>
    <t>Пшеничный  хлеб  с  сыром</t>
  </si>
  <si>
    <t>Хлеб пшеничный  с  сыром</t>
  </si>
  <si>
    <t>Фрукт  свежий  ( Яблоко )</t>
  </si>
  <si>
    <t>Фрукт  свежий  (Банан )</t>
  </si>
  <si>
    <t>Фрукт свежий  (апельсин )</t>
  </si>
  <si>
    <t>Фрукт  свежий (груша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</si>
</sst>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42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76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13</v>
      </c>
      <c r="H6" s="40">
        <v>19</v>
      </c>
      <c r="I6" s="40">
        <v>3</v>
      </c>
      <c r="J6" s="40">
        <v>237</v>
      </c>
      <c r="K6" s="41" t="s">
        <v>87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63.7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</v>
      </c>
      <c r="H8" s="43">
        <v>3</v>
      </c>
      <c r="I8" s="43">
        <v>15</v>
      </c>
      <c r="J8" s="43">
        <v>96</v>
      </c>
      <c r="K8" s="44" t="s">
        <v>88</v>
      </c>
      <c r="L8" s="43"/>
    </row>
    <row r="9" spans="1:12" ht="15" x14ac:dyDescent="0.25">
      <c r="A9" s="23"/>
      <c r="B9" s="15"/>
      <c r="C9" s="11"/>
      <c r="D9" s="54" t="s">
        <v>31</v>
      </c>
      <c r="E9" s="42" t="s">
        <v>105</v>
      </c>
      <c r="F9" s="43">
        <v>20</v>
      </c>
      <c r="G9" s="43">
        <v>1</v>
      </c>
      <c r="H9" s="43">
        <v>0</v>
      </c>
      <c r="I9" s="43">
        <v>8</v>
      </c>
      <c r="J9" s="43">
        <v>39</v>
      </c>
      <c r="K9" s="44" t="s">
        <v>52</v>
      </c>
      <c r="L9" s="43"/>
    </row>
    <row r="10" spans="1:12" ht="15" x14ac:dyDescent="0.25">
      <c r="A10" s="23"/>
      <c r="B10" s="15"/>
      <c r="C10" s="11"/>
      <c r="D10" s="54" t="s">
        <v>102</v>
      </c>
      <c r="E10" s="42" t="s">
        <v>101</v>
      </c>
      <c r="F10" s="43">
        <v>180</v>
      </c>
      <c r="G10" s="43">
        <v>3</v>
      </c>
      <c r="H10" s="43">
        <v>2</v>
      </c>
      <c r="I10" s="43">
        <v>5</v>
      </c>
      <c r="J10" s="43">
        <v>50</v>
      </c>
      <c r="K10" s="44"/>
      <c r="L10" s="43"/>
    </row>
    <row r="11" spans="1:12" ht="15" x14ac:dyDescent="0.25">
      <c r="A11" s="23"/>
      <c r="B11" s="15"/>
      <c r="C11" s="11"/>
      <c r="D11" s="55" t="s">
        <v>94</v>
      </c>
      <c r="E11" s="42" t="s">
        <v>106</v>
      </c>
      <c r="F11" s="43">
        <v>20</v>
      </c>
      <c r="G11" s="43">
        <v>2</v>
      </c>
      <c r="H11" s="43">
        <v>1</v>
      </c>
      <c r="I11" s="43">
        <v>10</v>
      </c>
      <c r="J11" s="43">
        <v>52</v>
      </c>
      <c r="K11" s="44" t="s">
        <v>52</v>
      </c>
      <c r="L11" s="43"/>
    </row>
    <row r="12" spans="1:12" ht="15" x14ac:dyDescent="0.25">
      <c r="A12" s="23"/>
      <c r="B12" s="15"/>
      <c r="C12" s="11"/>
      <c r="D12" s="6" t="s">
        <v>45</v>
      </c>
      <c r="E12" s="42" t="s">
        <v>95</v>
      </c>
      <c r="F12" s="43">
        <v>20</v>
      </c>
      <c r="G12" s="43">
        <v>0</v>
      </c>
      <c r="H12" s="43">
        <v>0</v>
      </c>
      <c r="I12" s="43">
        <v>16</v>
      </c>
      <c r="J12" s="43">
        <v>64</v>
      </c>
      <c r="K12" s="44" t="s">
        <v>52</v>
      </c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22</v>
      </c>
      <c r="H13" s="19">
        <f t="shared" si="0"/>
        <v>25</v>
      </c>
      <c r="I13" s="19">
        <f t="shared" si="0"/>
        <v>57</v>
      </c>
      <c r="J13" s="19">
        <f t="shared" si="0"/>
        <v>538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590</v>
      </c>
      <c r="G24" s="32">
        <f t="shared" ref="G24:J24" si="4">G13+G23</f>
        <v>22</v>
      </c>
      <c r="H24" s="32">
        <f t="shared" si="4"/>
        <v>25</v>
      </c>
      <c r="I24" s="32">
        <f t="shared" si="4"/>
        <v>57</v>
      </c>
      <c r="J24" s="32">
        <f t="shared" si="4"/>
        <v>538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5</v>
      </c>
      <c r="H25" s="40">
        <v>5</v>
      </c>
      <c r="I25" s="40">
        <v>35</v>
      </c>
      <c r="J25" s="40">
        <v>208</v>
      </c>
      <c r="K25" s="41" t="s">
        <v>49</v>
      </c>
      <c r="L25" s="40"/>
    </row>
    <row r="26" spans="1:12" ht="15" x14ac:dyDescent="0.25">
      <c r="A26" s="14"/>
      <c r="B26" s="15"/>
      <c r="C26" s="11"/>
      <c r="D26" s="8" t="s">
        <v>21</v>
      </c>
      <c r="E26" s="51" t="s">
        <v>41</v>
      </c>
      <c r="F26" s="52">
        <v>90</v>
      </c>
      <c r="G26" s="52">
        <v>8</v>
      </c>
      <c r="H26" s="52">
        <v>5</v>
      </c>
      <c r="I26" s="52">
        <v>4</v>
      </c>
      <c r="J26" s="52">
        <v>100</v>
      </c>
      <c r="K26" s="53" t="s">
        <v>50</v>
      </c>
      <c r="L26" s="52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 t="s">
        <v>51</v>
      </c>
      <c r="L27" s="43"/>
    </row>
    <row r="28" spans="1:12" ht="51" x14ac:dyDescent="0.25">
      <c r="A28" s="14"/>
      <c r="B28" s="15"/>
      <c r="C28" s="11"/>
      <c r="D28" s="7" t="s">
        <v>22</v>
      </c>
      <c r="E28" s="42" t="s">
        <v>39</v>
      </c>
      <c r="F28" s="43">
        <v>200</v>
      </c>
      <c r="G28" s="43">
        <v>0</v>
      </c>
      <c r="H28" s="43">
        <v>0</v>
      </c>
      <c r="I28" s="43">
        <v>1</v>
      </c>
      <c r="J28" s="43">
        <v>4</v>
      </c>
      <c r="K28" s="44" t="s">
        <v>48</v>
      </c>
      <c r="L28" s="43"/>
    </row>
    <row r="29" spans="1:12" ht="15" x14ac:dyDescent="0.25">
      <c r="A29" s="14"/>
      <c r="B29" s="15"/>
      <c r="C29" s="11"/>
      <c r="D29" s="54" t="s">
        <v>94</v>
      </c>
      <c r="E29" s="42" t="s">
        <v>107</v>
      </c>
      <c r="F29" s="43">
        <v>22</v>
      </c>
      <c r="G29" s="43">
        <v>3</v>
      </c>
      <c r="H29" s="43">
        <v>0</v>
      </c>
      <c r="I29" s="43">
        <v>19</v>
      </c>
      <c r="J29" s="43">
        <v>94</v>
      </c>
      <c r="K29" s="44" t="s">
        <v>52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112</v>
      </c>
      <c r="F30" s="43">
        <v>100</v>
      </c>
      <c r="G30" s="43">
        <v>2</v>
      </c>
      <c r="H30" s="43">
        <v>6</v>
      </c>
      <c r="I30" s="43">
        <v>7</v>
      </c>
      <c r="J30" s="43">
        <v>81</v>
      </c>
      <c r="K30" s="44" t="s">
        <v>52</v>
      </c>
      <c r="L30" s="43"/>
    </row>
    <row r="31" spans="1:12" ht="15" x14ac:dyDescent="0.25">
      <c r="A31" s="14"/>
      <c r="B31" s="15"/>
      <c r="C31" s="11"/>
      <c r="D31" s="55" t="s">
        <v>31</v>
      </c>
      <c r="E31" s="42" t="s">
        <v>105</v>
      </c>
      <c r="F31" s="43">
        <v>20</v>
      </c>
      <c r="G31" s="43">
        <v>2</v>
      </c>
      <c r="H31" s="43">
        <v>1</v>
      </c>
      <c r="I31" s="43">
        <v>8</v>
      </c>
      <c r="J31" s="43">
        <v>46</v>
      </c>
      <c r="K31" s="44" t="s">
        <v>52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SUM(F25:F32)</f>
        <v>582</v>
      </c>
      <c r="G33" s="19">
        <f t="shared" ref="G33" si="6">SUM(G25:G32)</f>
        <v>20</v>
      </c>
      <c r="H33" s="19">
        <f t="shared" ref="H33" si="7">SUM(H25:H32)</f>
        <v>17</v>
      </c>
      <c r="I33" s="19">
        <f t="shared" ref="I33" si="8">SUM(I25:I32)</f>
        <v>74</v>
      </c>
      <c r="J33" s="19">
        <f t="shared" ref="J33:L33" si="9">SUM(J25:J32)</f>
        <v>533</v>
      </c>
      <c r="K33" s="25"/>
      <c r="L33" s="19">
        <f t="shared" si="9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7" t="s">
        <v>4</v>
      </c>
      <c r="D44" s="58"/>
      <c r="E44" s="31"/>
      <c r="F44" s="32">
        <f>F33+F43</f>
        <v>582</v>
      </c>
      <c r="G44" s="32">
        <f t="shared" ref="G44" si="14">G33+G43</f>
        <v>20</v>
      </c>
      <c r="H44" s="32">
        <f t="shared" ref="H44" si="15">H33+H43</f>
        <v>17</v>
      </c>
      <c r="I44" s="32">
        <f t="shared" ref="I44" si="16">I33+I43</f>
        <v>74</v>
      </c>
      <c r="J44" s="32">
        <f t="shared" ref="J44:L44" si="17">J33+J43</f>
        <v>533</v>
      </c>
      <c r="K44" s="32"/>
      <c r="L44" s="32">
        <f t="shared" si="17"/>
        <v>0</v>
      </c>
    </row>
    <row r="45" spans="1:12" ht="38.2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96</v>
      </c>
      <c r="F45" s="40">
        <v>150</v>
      </c>
      <c r="G45" s="40">
        <v>3</v>
      </c>
      <c r="H45" s="40">
        <v>4</v>
      </c>
      <c r="I45" s="40">
        <v>22</v>
      </c>
      <c r="J45" s="40">
        <v>132</v>
      </c>
      <c r="K45" s="41" t="s">
        <v>53</v>
      </c>
      <c r="L45" s="40"/>
    </row>
    <row r="46" spans="1:12" ht="15" x14ac:dyDescent="0.25">
      <c r="A46" s="23"/>
      <c r="B46" s="15"/>
      <c r="C46" s="11"/>
      <c r="D46" s="6" t="s">
        <v>21</v>
      </c>
      <c r="E46" s="42" t="s">
        <v>58</v>
      </c>
      <c r="F46" s="43">
        <v>90</v>
      </c>
      <c r="G46" s="43">
        <v>11</v>
      </c>
      <c r="H46" s="43">
        <v>2</v>
      </c>
      <c r="I46" s="43">
        <v>1</v>
      </c>
      <c r="J46" s="43">
        <v>62</v>
      </c>
      <c r="K46" s="44" t="s">
        <v>50</v>
      </c>
      <c r="L46" s="43"/>
    </row>
    <row r="47" spans="1:12" ht="63.75" x14ac:dyDescent="0.25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0</v>
      </c>
      <c r="H47" s="43">
        <v>0</v>
      </c>
      <c r="I47" s="43">
        <v>38</v>
      </c>
      <c r="J47" s="43">
        <v>153</v>
      </c>
      <c r="K47" s="44" t="s">
        <v>55</v>
      </c>
      <c r="L47" s="43"/>
    </row>
    <row r="48" spans="1:12" ht="15" x14ac:dyDescent="0.25">
      <c r="A48" s="23"/>
      <c r="B48" s="15"/>
      <c r="C48" s="11"/>
      <c r="D48" s="54" t="s">
        <v>31</v>
      </c>
      <c r="E48" s="42" t="s">
        <v>105</v>
      </c>
      <c r="F48" s="43">
        <v>20</v>
      </c>
      <c r="G48" s="43">
        <v>1</v>
      </c>
      <c r="H48" s="43">
        <v>0</v>
      </c>
      <c r="I48" s="43">
        <v>8</v>
      </c>
      <c r="J48" s="43">
        <v>39</v>
      </c>
      <c r="K48" s="44" t="s">
        <v>52</v>
      </c>
      <c r="L48" s="43"/>
    </row>
    <row r="49" spans="1:12" ht="38.25" x14ac:dyDescent="0.25">
      <c r="A49" s="23"/>
      <c r="B49" s="15"/>
      <c r="C49" s="11"/>
      <c r="D49" s="7" t="s">
        <v>44</v>
      </c>
      <c r="E49" s="42" t="s">
        <v>56</v>
      </c>
      <c r="F49" s="43">
        <v>100</v>
      </c>
      <c r="G49" s="43">
        <v>1</v>
      </c>
      <c r="H49" s="43">
        <v>5</v>
      </c>
      <c r="I49" s="43">
        <v>3</v>
      </c>
      <c r="J49" s="43">
        <v>56</v>
      </c>
      <c r="K49" s="44" t="s">
        <v>57</v>
      </c>
      <c r="L49" s="43"/>
    </row>
    <row r="50" spans="1:12" ht="15" x14ac:dyDescent="0.25">
      <c r="A50" s="23"/>
      <c r="B50" s="15"/>
      <c r="C50" s="11"/>
      <c r="D50" s="55" t="s">
        <v>94</v>
      </c>
      <c r="E50" s="42" t="s">
        <v>107</v>
      </c>
      <c r="F50" s="43">
        <v>30</v>
      </c>
      <c r="G50" s="43">
        <v>2</v>
      </c>
      <c r="H50" s="43">
        <v>1</v>
      </c>
      <c r="I50" s="43">
        <v>15</v>
      </c>
      <c r="J50" s="43">
        <v>79</v>
      </c>
      <c r="K50" s="44" t="s">
        <v>52</v>
      </c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590</v>
      </c>
      <c r="G52" s="19">
        <f t="shared" ref="G52" si="18">SUM(G45:G51)</f>
        <v>18</v>
      </c>
      <c r="H52" s="19">
        <f t="shared" ref="H52" si="19">SUM(H45:H51)</f>
        <v>12</v>
      </c>
      <c r="I52" s="19">
        <f t="shared" ref="I52" si="20">SUM(I45:I51)</f>
        <v>87</v>
      </c>
      <c r="J52" s="19">
        <f t="shared" ref="J52:L52" si="21">SUM(J45:J51)</f>
        <v>521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590</v>
      </c>
      <c r="G63" s="32">
        <f t="shared" ref="G63" si="26">G52+G62</f>
        <v>18</v>
      </c>
      <c r="H63" s="32">
        <f t="shared" ref="H63" si="27">H52+H62</f>
        <v>12</v>
      </c>
      <c r="I63" s="32">
        <f t="shared" ref="I63" si="28">I52+I62</f>
        <v>87</v>
      </c>
      <c r="J63" s="32">
        <f t="shared" ref="J63:L63" si="29">J52+J62</f>
        <v>521</v>
      </c>
      <c r="K63" s="32"/>
      <c r="L63" s="32">
        <f t="shared" si="29"/>
        <v>0</v>
      </c>
    </row>
    <row r="64" spans="1:12" ht="38.2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98</v>
      </c>
      <c r="F64" s="40" t="s">
        <v>59</v>
      </c>
      <c r="G64" s="40">
        <v>6</v>
      </c>
      <c r="H64" s="40">
        <v>6</v>
      </c>
      <c r="I64" s="40">
        <v>11</v>
      </c>
      <c r="J64" s="40">
        <v>116</v>
      </c>
      <c r="K64" s="41" t="s">
        <v>60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63.75" x14ac:dyDescent="0.25">
      <c r="A66" s="23"/>
      <c r="B66" s="15"/>
      <c r="C66" s="11"/>
      <c r="D66" s="7" t="s">
        <v>22</v>
      </c>
      <c r="E66" s="42" t="s">
        <v>61</v>
      </c>
      <c r="F66" s="43">
        <v>200</v>
      </c>
      <c r="G66" s="43">
        <v>3</v>
      </c>
      <c r="H66" s="43">
        <v>3</v>
      </c>
      <c r="I66" s="43">
        <v>15</v>
      </c>
      <c r="J66" s="43">
        <v>96</v>
      </c>
      <c r="K66" s="44" t="s">
        <v>62</v>
      </c>
      <c r="L66" s="43"/>
    </row>
    <row r="67" spans="1:12" ht="15" x14ac:dyDescent="0.25">
      <c r="A67" s="23"/>
      <c r="B67" s="15"/>
      <c r="C67" s="11"/>
      <c r="D67" s="54" t="s">
        <v>31</v>
      </c>
      <c r="E67" s="42" t="s">
        <v>105</v>
      </c>
      <c r="F67" s="43">
        <v>20</v>
      </c>
      <c r="G67" s="43">
        <v>1</v>
      </c>
      <c r="H67" s="43">
        <v>0</v>
      </c>
      <c r="I67" s="43">
        <v>8</v>
      </c>
      <c r="J67" s="43">
        <v>39</v>
      </c>
      <c r="K67" s="44" t="s">
        <v>52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113</v>
      </c>
      <c r="F68" s="43">
        <v>100</v>
      </c>
      <c r="G68" s="43">
        <v>2</v>
      </c>
      <c r="H68" s="43">
        <v>1</v>
      </c>
      <c r="I68" s="43">
        <v>21</v>
      </c>
      <c r="J68" s="43">
        <v>95</v>
      </c>
      <c r="K68" s="44" t="s">
        <v>52</v>
      </c>
      <c r="L68" s="43"/>
    </row>
    <row r="69" spans="1:12" ht="15" x14ac:dyDescent="0.25">
      <c r="A69" s="23"/>
      <c r="B69" s="15"/>
      <c r="C69" s="11"/>
      <c r="D69" s="6" t="s">
        <v>45</v>
      </c>
      <c r="E69" s="42" t="s">
        <v>63</v>
      </c>
      <c r="F69" s="43">
        <v>30</v>
      </c>
      <c r="G69" s="43">
        <v>1</v>
      </c>
      <c r="H69" s="43">
        <v>0</v>
      </c>
      <c r="I69" s="43">
        <v>18</v>
      </c>
      <c r="J69" s="43">
        <v>74</v>
      </c>
      <c r="K69" s="44" t="s">
        <v>50</v>
      </c>
      <c r="L69" s="43"/>
    </row>
    <row r="70" spans="1:12" ht="15" x14ac:dyDescent="0.25">
      <c r="A70" s="23"/>
      <c r="B70" s="15"/>
      <c r="C70" s="11"/>
      <c r="D70" s="55" t="s">
        <v>97</v>
      </c>
      <c r="E70" s="42" t="s">
        <v>106</v>
      </c>
      <c r="F70" s="43">
        <v>30</v>
      </c>
      <c r="G70" s="43">
        <v>2</v>
      </c>
      <c r="H70" s="43">
        <v>1</v>
      </c>
      <c r="I70" s="43">
        <v>15</v>
      </c>
      <c r="J70" s="43">
        <v>79</v>
      </c>
      <c r="K70" s="44" t="s">
        <v>52</v>
      </c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SUM(F64:F71)</f>
        <v>380</v>
      </c>
      <c r="G72" s="19">
        <f>SUM(G64:G71)</f>
        <v>15</v>
      </c>
      <c r="H72" s="19">
        <f>SUM(H64:H71)</f>
        <v>11</v>
      </c>
      <c r="I72" s="19">
        <f>SUM(I64:I71)</f>
        <v>88</v>
      </c>
      <c r="J72" s="19">
        <f>SUM(J64:J71)</f>
        <v>499</v>
      </c>
      <c r="K72" s="25"/>
      <c r="L72" s="19">
        <f t="shared" ref="L72" si="30">SUM(L64:L70)</f>
        <v>0</v>
      </c>
    </row>
    <row r="73" spans="1:12" ht="15" x14ac:dyDescent="0.25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31">SUM(G73:G81)</f>
        <v>0</v>
      </c>
      <c r="H82" s="19">
        <f t="shared" ref="H82" si="32">SUM(H73:H81)</f>
        <v>0</v>
      </c>
      <c r="I82" s="19">
        <f t="shared" ref="I82" si="33">SUM(I73:I81)</f>
        <v>0</v>
      </c>
      <c r="J82" s="19">
        <f t="shared" ref="J82:L82" si="34">SUM(J73:J81)</f>
        <v>0</v>
      </c>
      <c r="K82" s="25"/>
      <c r="L82" s="19">
        <f t="shared" si="34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57" t="s">
        <v>4</v>
      </c>
      <c r="D83" s="58"/>
      <c r="E83" s="31"/>
      <c r="F83" s="32">
        <f>F72+F82</f>
        <v>380</v>
      </c>
      <c r="G83" s="32">
        <f t="shared" ref="G83" si="35">G72+G82</f>
        <v>15</v>
      </c>
      <c r="H83" s="32">
        <f t="shared" ref="H83" si="36">H72+H82</f>
        <v>11</v>
      </c>
      <c r="I83" s="32">
        <f t="shared" ref="I83" si="37">I72+I82</f>
        <v>88</v>
      </c>
      <c r="J83" s="32">
        <f t="shared" ref="J83:L83" si="38">J72+J82</f>
        <v>499</v>
      </c>
      <c r="K83" s="32"/>
      <c r="L83" s="32">
        <f t="shared" si="38"/>
        <v>0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64</v>
      </c>
      <c r="F84" s="40">
        <v>150</v>
      </c>
      <c r="G84" s="40">
        <v>3</v>
      </c>
      <c r="H84" s="40">
        <v>7</v>
      </c>
      <c r="I84" s="40">
        <v>6</v>
      </c>
      <c r="J84" s="40">
        <v>94</v>
      </c>
      <c r="K84" s="41" t="s">
        <v>67</v>
      </c>
      <c r="L84" s="40"/>
    </row>
    <row r="85" spans="1:12" ht="15" x14ac:dyDescent="0.25">
      <c r="A85" s="23"/>
      <c r="B85" s="15"/>
      <c r="C85" s="11"/>
      <c r="D85" s="6" t="s">
        <v>21</v>
      </c>
      <c r="E85" s="42" t="s">
        <v>65</v>
      </c>
      <c r="F85" s="43">
        <v>90</v>
      </c>
      <c r="G85" s="43">
        <v>11</v>
      </c>
      <c r="H85" s="43">
        <v>10</v>
      </c>
      <c r="I85" s="43">
        <v>2</v>
      </c>
      <c r="J85" s="43">
        <v>142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66</v>
      </c>
      <c r="F86" s="43">
        <v>200</v>
      </c>
      <c r="G86" s="43">
        <v>0</v>
      </c>
      <c r="H86" s="43">
        <v>0</v>
      </c>
      <c r="I86" s="43">
        <v>38</v>
      </c>
      <c r="J86" s="43">
        <v>152</v>
      </c>
      <c r="K86" s="44" t="s">
        <v>52</v>
      </c>
      <c r="L86" s="43"/>
    </row>
    <row r="87" spans="1:12" ht="15" x14ac:dyDescent="0.25">
      <c r="A87" s="23"/>
      <c r="B87" s="15"/>
      <c r="C87" s="11"/>
      <c r="D87" s="54" t="s">
        <v>99</v>
      </c>
      <c r="E87" s="42" t="s">
        <v>105</v>
      </c>
      <c r="F87" s="43">
        <v>20</v>
      </c>
      <c r="G87" s="43">
        <v>1</v>
      </c>
      <c r="H87" s="43">
        <v>0</v>
      </c>
      <c r="I87" s="43">
        <v>8</v>
      </c>
      <c r="J87" s="43">
        <v>39</v>
      </c>
      <c r="K87" s="44" t="s">
        <v>52</v>
      </c>
      <c r="L87" s="43"/>
    </row>
    <row r="88" spans="1:12" ht="15" x14ac:dyDescent="0.25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>
        <v>5</v>
      </c>
      <c r="H89" s="43">
        <v>2</v>
      </c>
      <c r="I89" s="43">
        <v>31</v>
      </c>
      <c r="J89" s="43">
        <v>146</v>
      </c>
      <c r="K89" s="44" t="s">
        <v>52</v>
      </c>
      <c r="L89" s="43"/>
    </row>
    <row r="90" spans="1:12" ht="63.75" x14ac:dyDescent="0.25">
      <c r="A90" s="23"/>
      <c r="B90" s="15"/>
      <c r="C90" s="11"/>
      <c r="D90" s="6" t="s">
        <v>44</v>
      </c>
      <c r="E90" s="42" t="s">
        <v>110</v>
      </c>
      <c r="F90" s="43">
        <v>60</v>
      </c>
      <c r="G90" s="43">
        <v>5</v>
      </c>
      <c r="H90" s="43">
        <v>4</v>
      </c>
      <c r="I90" s="43">
        <v>20</v>
      </c>
      <c r="J90" s="43">
        <v>141</v>
      </c>
      <c r="K90" s="44" t="s">
        <v>68</v>
      </c>
      <c r="L90" s="43"/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520</v>
      </c>
      <c r="G91" s="19">
        <f t="shared" ref="G91" si="39">SUM(G84:G90)</f>
        <v>25</v>
      </c>
      <c r="H91" s="19">
        <f t="shared" ref="H91" si="40">SUM(H84:H90)</f>
        <v>23</v>
      </c>
      <c r="I91" s="19">
        <f t="shared" ref="I91" si="41">SUM(I84:I90)</f>
        <v>105</v>
      </c>
      <c r="J91" s="19">
        <f t="shared" ref="J91:L91" si="42">SUM(J84:J90)</f>
        <v>714</v>
      </c>
      <c r="K91" s="25"/>
      <c r="L91" s="19">
        <f t="shared" si="42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43">SUM(G92:G100)</f>
        <v>0</v>
      </c>
      <c r="H101" s="19">
        <f t="shared" ref="H101" si="44">SUM(H92:H100)</f>
        <v>0</v>
      </c>
      <c r="I101" s="19">
        <f t="shared" ref="I101" si="45">SUM(I92:I100)</f>
        <v>0</v>
      </c>
      <c r="J101" s="19">
        <f t="shared" ref="J101:L101" si="46">SUM(J92:J100)</f>
        <v>0</v>
      </c>
      <c r="K101" s="25"/>
      <c r="L101" s="19">
        <f t="shared" si="46"/>
        <v>0</v>
      </c>
    </row>
    <row r="102" spans="1:12" ht="15.75" customHeight="1" x14ac:dyDescent="0.2">
      <c r="A102" s="29">
        <f>A84</f>
        <v>1</v>
      </c>
      <c r="B102" s="30">
        <v>1</v>
      </c>
      <c r="C102" s="57" t="s">
        <v>4</v>
      </c>
      <c r="D102" s="58"/>
      <c r="E102" s="31"/>
      <c r="F102" s="32">
        <f>F91+F101</f>
        <v>520</v>
      </c>
      <c r="G102" s="32">
        <f t="shared" ref="G102" si="47">G91+G101</f>
        <v>25</v>
      </c>
      <c r="H102" s="32">
        <f t="shared" ref="H102" si="48">H91+H101</f>
        <v>23</v>
      </c>
      <c r="I102" s="32">
        <f t="shared" ref="I102" si="49">I91+I101</f>
        <v>105</v>
      </c>
      <c r="J102" s="32">
        <f t="shared" ref="J102:L102" si="50">J91+J101</f>
        <v>714</v>
      </c>
      <c r="K102" s="32"/>
      <c r="L102" s="32">
        <f t="shared" si="50"/>
        <v>0</v>
      </c>
    </row>
    <row r="103" spans="1:12" ht="38.2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40</v>
      </c>
      <c r="F103" s="40">
        <v>150</v>
      </c>
      <c r="G103" s="40">
        <v>3</v>
      </c>
      <c r="H103" s="40">
        <v>9</v>
      </c>
      <c r="I103" s="40">
        <v>22</v>
      </c>
      <c r="J103" s="40">
        <v>185</v>
      </c>
      <c r="K103" s="41" t="s">
        <v>71</v>
      </c>
      <c r="L103" s="40"/>
    </row>
    <row r="104" spans="1:12" ht="15" x14ac:dyDescent="0.25">
      <c r="A104" s="23"/>
      <c r="B104" s="15"/>
      <c r="C104" s="11"/>
      <c r="D104" s="6" t="s">
        <v>21</v>
      </c>
      <c r="E104" s="42" t="s">
        <v>69</v>
      </c>
      <c r="F104" s="43">
        <v>90</v>
      </c>
      <c r="G104" s="43">
        <v>9</v>
      </c>
      <c r="H104" s="43">
        <v>6</v>
      </c>
      <c r="I104" s="43">
        <v>8</v>
      </c>
      <c r="J104" s="43">
        <v>124</v>
      </c>
      <c r="K104" s="44" t="s">
        <v>50</v>
      </c>
      <c r="L104" s="43"/>
    </row>
    <row r="105" spans="1:12" ht="51" x14ac:dyDescent="0.25">
      <c r="A105" s="23"/>
      <c r="B105" s="15"/>
      <c r="C105" s="11"/>
      <c r="D105" s="7" t="s">
        <v>22</v>
      </c>
      <c r="E105" s="42" t="s">
        <v>70</v>
      </c>
      <c r="F105" s="43">
        <v>200</v>
      </c>
      <c r="G105" s="43">
        <v>3</v>
      </c>
      <c r="H105" s="43">
        <v>3</v>
      </c>
      <c r="I105" s="43">
        <v>14</v>
      </c>
      <c r="J105" s="43">
        <v>96</v>
      </c>
      <c r="K105" s="44" t="s">
        <v>72</v>
      </c>
      <c r="L105" s="43"/>
    </row>
    <row r="106" spans="1:12" ht="15" x14ac:dyDescent="0.25">
      <c r="A106" s="23"/>
      <c r="B106" s="15"/>
      <c r="C106" s="11"/>
      <c r="D106" s="7" t="s">
        <v>97</v>
      </c>
      <c r="E106" s="42" t="s">
        <v>107</v>
      </c>
      <c r="F106" s="43">
        <v>20</v>
      </c>
      <c r="G106" s="43">
        <v>2</v>
      </c>
      <c r="H106" s="43">
        <v>1</v>
      </c>
      <c r="I106" s="43">
        <v>10</v>
      </c>
      <c r="J106" s="43">
        <v>52</v>
      </c>
      <c r="K106" s="44" t="s">
        <v>52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114</v>
      </c>
      <c r="F107" s="43">
        <v>100</v>
      </c>
      <c r="G107" s="43">
        <v>1</v>
      </c>
      <c r="H107" s="43">
        <v>0</v>
      </c>
      <c r="I107" s="43">
        <v>8</v>
      </c>
      <c r="J107" s="43">
        <v>38</v>
      </c>
      <c r="K107" s="44" t="s">
        <v>52</v>
      </c>
      <c r="L107" s="43"/>
    </row>
    <row r="108" spans="1:12" ht="15" x14ac:dyDescent="0.25">
      <c r="A108" s="23"/>
      <c r="B108" s="15"/>
      <c r="C108" s="11"/>
      <c r="D108" s="55" t="s">
        <v>31</v>
      </c>
      <c r="E108" s="42" t="s">
        <v>105</v>
      </c>
      <c r="F108" s="43">
        <v>20</v>
      </c>
      <c r="G108" s="43">
        <v>1</v>
      </c>
      <c r="H108" s="43">
        <v>0</v>
      </c>
      <c r="I108" s="43">
        <v>8</v>
      </c>
      <c r="J108" s="43">
        <v>39</v>
      </c>
      <c r="K108" s="44" t="s">
        <v>52</v>
      </c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580</v>
      </c>
      <c r="G110" s="19">
        <f t="shared" ref="G110:J110" si="51">SUM(G103:G109)</f>
        <v>19</v>
      </c>
      <c r="H110" s="19">
        <f t="shared" si="51"/>
        <v>19</v>
      </c>
      <c r="I110" s="19">
        <f t="shared" si="51"/>
        <v>70</v>
      </c>
      <c r="J110" s="19">
        <f t="shared" si="51"/>
        <v>534</v>
      </c>
      <c r="K110" s="25"/>
      <c r="L110" s="19">
        <f t="shared" ref="L110" si="52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3">SUM(G111:G119)</f>
        <v>0</v>
      </c>
      <c r="H120" s="19">
        <f t="shared" si="53"/>
        <v>0</v>
      </c>
      <c r="I120" s="19">
        <f t="shared" si="53"/>
        <v>0</v>
      </c>
      <c r="J120" s="19">
        <f t="shared" si="53"/>
        <v>0</v>
      </c>
      <c r="K120" s="25"/>
      <c r="L120" s="19">
        <f t="shared" ref="L120" si="54">SUM(L111:L119)</f>
        <v>0</v>
      </c>
    </row>
    <row r="121" spans="1:12" ht="15" x14ac:dyDescent="0.2">
      <c r="A121" s="29">
        <f>A103</f>
        <v>2</v>
      </c>
      <c r="B121" s="30">
        <v>2</v>
      </c>
      <c r="C121" s="57" t="s">
        <v>4</v>
      </c>
      <c r="D121" s="58"/>
      <c r="E121" s="31"/>
      <c r="F121" s="32">
        <f>F110+F120</f>
        <v>580</v>
      </c>
      <c r="G121" s="32">
        <f t="shared" ref="G121" si="55">G110+G120</f>
        <v>19</v>
      </c>
      <c r="H121" s="32">
        <f t="shared" ref="H121" si="56">H110+H120</f>
        <v>19</v>
      </c>
      <c r="I121" s="32">
        <f t="shared" ref="I121" si="57">I110+I120</f>
        <v>70</v>
      </c>
      <c r="J121" s="32">
        <f t="shared" ref="J121:L121" si="58">J110+J120</f>
        <v>534</v>
      </c>
      <c r="K121" s="32"/>
      <c r="L121" s="32">
        <f t="shared" si="58"/>
        <v>0</v>
      </c>
    </row>
    <row r="122" spans="1:12" ht="38.2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73</v>
      </c>
      <c r="F122" s="40">
        <v>150</v>
      </c>
      <c r="G122" s="40">
        <v>4</v>
      </c>
      <c r="H122" s="40">
        <v>13</v>
      </c>
      <c r="I122" s="40">
        <v>32</v>
      </c>
      <c r="J122" s="40">
        <v>254</v>
      </c>
      <c r="K122" s="41" t="s">
        <v>75</v>
      </c>
      <c r="L122" s="40"/>
    </row>
    <row r="123" spans="1:12" ht="15" x14ac:dyDescent="0.25">
      <c r="A123" s="14"/>
      <c r="B123" s="15"/>
      <c r="C123" s="11"/>
      <c r="D123" s="6" t="s">
        <v>21</v>
      </c>
      <c r="E123" s="42" t="s">
        <v>74</v>
      </c>
      <c r="F123" s="43">
        <v>90</v>
      </c>
      <c r="G123" s="43">
        <v>11</v>
      </c>
      <c r="H123" s="43">
        <v>5</v>
      </c>
      <c r="I123" s="43">
        <v>1</v>
      </c>
      <c r="J123" s="43">
        <v>95</v>
      </c>
      <c r="K123" s="44" t="s">
        <v>50</v>
      </c>
      <c r="L123" s="43"/>
    </row>
    <row r="124" spans="1:12" ht="63.75" x14ac:dyDescent="0.25">
      <c r="A124" s="14"/>
      <c r="B124" s="15"/>
      <c r="C124" s="11"/>
      <c r="D124" s="7" t="s">
        <v>22</v>
      </c>
      <c r="E124" s="42" t="s">
        <v>61</v>
      </c>
      <c r="F124" s="43">
        <v>200</v>
      </c>
      <c r="G124" s="43">
        <v>3</v>
      </c>
      <c r="H124" s="43">
        <v>3</v>
      </c>
      <c r="I124" s="43">
        <v>15</v>
      </c>
      <c r="J124" s="43">
        <v>96</v>
      </c>
      <c r="K124" s="44" t="s">
        <v>77</v>
      </c>
      <c r="L124" s="43"/>
    </row>
    <row r="125" spans="1:12" ht="15" x14ac:dyDescent="0.25">
      <c r="A125" s="14"/>
      <c r="B125" s="15"/>
      <c r="C125" s="11"/>
      <c r="D125" s="7" t="s">
        <v>97</v>
      </c>
      <c r="E125" s="42" t="s">
        <v>107</v>
      </c>
      <c r="F125" s="43">
        <v>30</v>
      </c>
      <c r="G125" s="43">
        <v>2</v>
      </c>
      <c r="H125" s="43">
        <v>1</v>
      </c>
      <c r="I125" s="43">
        <v>15</v>
      </c>
      <c r="J125" s="43">
        <v>79</v>
      </c>
      <c r="K125" s="44" t="s">
        <v>52</v>
      </c>
      <c r="L125" s="43"/>
    </row>
    <row r="126" spans="1:12" ht="15" x14ac:dyDescent="0.2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38.25" x14ac:dyDescent="0.25">
      <c r="A127" s="14"/>
      <c r="B127" s="15"/>
      <c r="C127" s="11"/>
      <c r="D127" s="6" t="s">
        <v>25</v>
      </c>
      <c r="E127" s="42" t="s">
        <v>89</v>
      </c>
      <c r="F127" s="43">
        <v>100</v>
      </c>
      <c r="G127" s="43">
        <v>1</v>
      </c>
      <c r="H127" s="43">
        <v>5</v>
      </c>
      <c r="I127" s="43">
        <v>5</v>
      </c>
      <c r="J127" s="43">
        <v>68</v>
      </c>
      <c r="K127" s="44" t="s">
        <v>76</v>
      </c>
      <c r="L127" s="43"/>
    </row>
    <row r="128" spans="1:12" ht="15" x14ac:dyDescent="0.25">
      <c r="A128" s="14"/>
      <c r="B128" s="15"/>
      <c r="C128" s="11"/>
      <c r="D128" s="55" t="s">
        <v>99</v>
      </c>
      <c r="E128" s="42" t="s">
        <v>105</v>
      </c>
      <c r="F128" s="43">
        <v>20</v>
      </c>
      <c r="G128" s="43">
        <v>1</v>
      </c>
      <c r="H128" s="43">
        <v>0</v>
      </c>
      <c r="I128" s="43">
        <v>8</v>
      </c>
      <c r="J128" s="43">
        <v>39</v>
      </c>
      <c r="K128" s="44" t="s">
        <v>52</v>
      </c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590</v>
      </c>
      <c r="G129" s="19">
        <f t="shared" ref="G129:J129" si="59">SUM(G122:G128)</f>
        <v>22</v>
      </c>
      <c r="H129" s="19">
        <f t="shared" si="59"/>
        <v>27</v>
      </c>
      <c r="I129" s="19">
        <f t="shared" si="59"/>
        <v>76</v>
      </c>
      <c r="J129" s="19">
        <f t="shared" si="59"/>
        <v>631</v>
      </c>
      <c r="K129" s="25"/>
      <c r="L129" s="19">
        <f t="shared" ref="L129" si="60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 t="s">
        <v>21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/>
      <c r="G139" s="19"/>
      <c r="H139" s="19"/>
      <c r="I139" s="19"/>
      <c r="J139" s="19"/>
      <c r="K139" s="25"/>
      <c r="L139" s="19">
        <f t="shared" ref="L139" si="61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7" t="s">
        <v>4</v>
      </c>
      <c r="D140" s="58"/>
      <c r="E140" s="31"/>
      <c r="F140" s="32">
        <v>600</v>
      </c>
      <c r="G140" s="32">
        <v>13.37</v>
      </c>
      <c r="H140" s="32">
        <v>10.16</v>
      </c>
      <c r="I140" s="32">
        <v>64.75</v>
      </c>
      <c r="J140" s="32">
        <v>486.73</v>
      </c>
      <c r="K140" s="32"/>
      <c r="L140" s="32">
        <f t="shared" ref="L140" si="62">L129+L139</f>
        <v>0</v>
      </c>
    </row>
    <row r="141" spans="1:12" ht="63.7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100</v>
      </c>
      <c r="F141" s="40">
        <v>150</v>
      </c>
      <c r="G141" s="40">
        <v>19</v>
      </c>
      <c r="H141" s="40">
        <v>15</v>
      </c>
      <c r="I141" s="40">
        <v>15</v>
      </c>
      <c r="J141" s="40">
        <v>274</v>
      </c>
      <c r="K141" s="41" t="s">
        <v>79</v>
      </c>
      <c r="L141" s="40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78</v>
      </c>
      <c r="F143" s="43">
        <v>200</v>
      </c>
      <c r="G143" s="43">
        <v>0</v>
      </c>
      <c r="H143" s="43">
        <v>0</v>
      </c>
      <c r="I143" s="43">
        <v>38</v>
      </c>
      <c r="J143" s="43">
        <v>152</v>
      </c>
      <c r="K143" s="44" t="s">
        <v>52</v>
      </c>
      <c r="L143" s="43"/>
    </row>
    <row r="144" spans="1:12" ht="15.75" customHeight="1" x14ac:dyDescent="0.25">
      <c r="A144" s="23"/>
      <c r="B144" s="15"/>
      <c r="C144" s="11"/>
      <c r="D144" s="54" t="s">
        <v>97</v>
      </c>
      <c r="E144" s="42" t="s">
        <v>107</v>
      </c>
      <c r="F144" s="43">
        <v>20</v>
      </c>
      <c r="G144" s="43">
        <v>2</v>
      </c>
      <c r="H144" s="43">
        <v>1</v>
      </c>
      <c r="I144" s="43">
        <v>1</v>
      </c>
      <c r="J144" s="43">
        <v>52</v>
      </c>
      <c r="K144" s="44" t="s">
        <v>52</v>
      </c>
      <c r="L144" s="43"/>
    </row>
    <row r="145" spans="1:12" ht="15" x14ac:dyDescent="0.25">
      <c r="A145" s="23"/>
      <c r="B145" s="15"/>
      <c r="C145" s="11"/>
      <c r="D145" s="5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55" t="s">
        <v>99</v>
      </c>
      <c r="E146" s="42" t="s">
        <v>105</v>
      </c>
      <c r="F146" s="43">
        <v>20</v>
      </c>
      <c r="G146" s="43">
        <v>1</v>
      </c>
      <c r="H146" s="43">
        <v>0</v>
      </c>
      <c r="I146" s="43">
        <v>0</v>
      </c>
      <c r="J146" s="43">
        <v>39</v>
      </c>
      <c r="K146" s="44" t="s">
        <v>52</v>
      </c>
      <c r="L146" s="43"/>
    </row>
    <row r="147" spans="1:12" ht="38.25" x14ac:dyDescent="0.25">
      <c r="A147" s="23"/>
      <c r="B147" s="15"/>
      <c r="C147" s="11"/>
      <c r="D147" s="55" t="s">
        <v>102</v>
      </c>
      <c r="E147" s="42" t="s">
        <v>101</v>
      </c>
      <c r="F147" s="43">
        <v>180</v>
      </c>
      <c r="G147" s="43">
        <v>3</v>
      </c>
      <c r="H147" s="43">
        <v>2</v>
      </c>
      <c r="I147" s="43">
        <v>2</v>
      </c>
      <c r="J147" s="43">
        <v>50</v>
      </c>
      <c r="K147" s="44" t="s">
        <v>80</v>
      </c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570</v>
      </c>
      <c r="G148" s="19">
        <f t="shared" ref="G148:J148" si="63">SUM(G141:G147)</f>
        <v>25</v>
      </c>
      <c r="H148" s="19">
        <f t="shared" si="63"/>
        <v>18</v>
      </c>
      <c r="I148" s="19">
        <f t="shared" si="63"/>
        <v>56</v>
      </c>
      <c r="J148" s="19">
        <f t="shared" si="63"/>
        <v>567</v>
      </c>
      <c r="K148" s="25"/>
      <c r="L148" s="19">
        <f t="shared" ref="L148" si="64">SUM(L141:L147)</f>
        <v>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65">SUM(G149:G157)</f>
        <v>0</v>
      </c>
      <c r="H158" s="19">
        <f t="shared" si="65"/>
        <v>0</v>
      </c>
      <c r="I158" s="19">
        <f t="shared" si="65"/>
        <v>0</v>
      </c>
      <c r="J158" s="19">
        <f t="shared" si="65"/>
        <v>0</v>
      </c>
      <c r="K158" s="25"/>
      <c r="L158" s="19">
        <f t="shared" ref="L158" si="66">SUM(L149:L157)</f>
        <v>0</v>
      </c>
    </row>
    <row r="159" spans="1:12" ht="15" x14ac:dyDescent="0.2">
      <c r="A159" s="29">
        <f>A141</f>
        <v>2</v>
      </c>
      <c r="B159" s="30">
        <f>B141</f>
        <v>3</v>
      </c>
      <c r="C159" s="57" t="s">
        <v>4</v>
      </c>
      <c r="D159" s="58"/>
      <c r="E159" s="31"/>
      <c r="F159" s="32">
        <f>F148+F158</f>
        <v>570</v>
      </c>
      <c r="G159" s="32">
        <f t="shared" ref="G159" si="67">G148+G158</f>
        <v>25</v>
      </c>
      <c r="H159" s="32">
        <f t="shared" ref="H159" si="68">H148+H158</f>
        <v>18</v>
      </c>
      <c r="I159" s="32">
        <f t="shared" ref="I159" si="69">I148+I158</f>
        <v>56</v>
      </c>
      <c r="J159" s="32">
        <f t="shared" ref="J159:L159" si="70">J148+J158</f>
        <v>567</v>
      </c>
      <c r="K159" s="32"/>
      <c r="L159" s="32">
        <f t="shared" si="70"/>
        <v>0</v>
      </c>
    </row>
    <row r="160" spans="1:12" ht="63.7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81</v>
      </c>
      <c r="F160" s="40">
        <v>150</v>
      </c>
      <c r="G160" s="40">
        <v>5</v>
      </c>
      <c r="H160" s="40">
        <v>7</v>
      </c>
      <c r="I160" s="40">
        <v>28</v>
      </c>
      <c r="J160" s="40">
        <v>193</v>
      </c>
      <c r="K160" s="41" t="s">
        <v>85</v>
      </c>
      <c r="L160" s="40"/>
    </row>
    <row r="161" spans="1:12" ht="15" x14ac:dyDescent="0.25">
      <c r="A161" s="23"/>
      <c r="B161" s="15"/>
      <c r="C161" s="11"/>
      <c r="D161" s="6" t="s">
        <v>21</v>
      </c>
      <c r="E161" s="42" t="s">
        <v>82</v>
      </c>
      <c r="F161" s="43">
        <v>90</v>
      </c>
      <c r="G161" s="43">
        <v>11</v>
      </c>
      <c r="H161" s="43">
        <v>11</v>
      </c>
      <c r="I161" s="43">
        <v>7</v>
      </c>
      <c r="J161" s="43">
        <v>167</v>
      </c>
      <c r="K161" s="44" t="s">
        <v>50</v>
      </c>
      <c r="L161" s="43"/>
    </row>
    <row r="162" spans="1:12" ht="63.75" x14ac:dyDescent="0.25">
      <c r="A162" s="23"/>
      <c r="B162" s="15"/>
      <c r="C162" s="11"/>
      <c r="D162" s="7" t="s">
        <v>22</v>
      </c>
      <c r="E162" s="42" t="s">
        <v>83</v>
      </c>
      <c r="F162" s="43">
        <v>200</v>
      </c>
      <c r="G162" s="43">
        <v>0</v>
      </c>
      <c r="H162" s="43">
        <v>0</v>
      </c>
      <c r="I162" s="43">
        <v>7</v>
      </c>
      <c r="J162" s="43">
        <v>28</v>
      </c>
      <c r="K162" s="44" t="s">
        <v>86</v>
      </c>
      <c r="L162" s="43"/>
    </row>
    <row r="163" spans="1:12" ht="15" x14ac:dyDescent="0.25">
      <c r="A163" s="23"/>
      <c r="B163" s="15"/>
      <c r="C163" s="11"/>
      <c r="D163" s="54" t="s">
        <v>99</v>
      </c>
      <c r="E163" s="42" t="s">
        <v>109</v>
      </c>
      <c r="F163" s="43">
        <v>20</v>
      </c>
      <c r="G163" s="43">
        <v>1</v>
      </c>
      <c r="H163" s="43">
        <v>0</v>
      </c>
      <c r="I163" s="43">
        <v>8</v>
      </c>
      <c r="J163" s="43">
        <v>39</v>
      </c>
      <c r="K163" s="44" t="s">
        <v>52</v>
      </c>
      <c r="L163" s="43"/>
    </row>
    <row r="164" spans="1:12" ht="25.5" x14ac:dyDescent="0.25">
      <c r="A164" s="23"/>
      <c r="B164" s="15"/>
      <c r="C164" s="11"/>
      <c r="D164" s="7" t="s">
        <v>44</v>
      </c>
      <c r="E164" s="42" t="s">
        <v>84</v>
      </c>
      <c r="F164" s="43">
        <v>100</v>
      </c>
      <c r="G164" s="43">
        <v>1</v>
      </c>
      <c r="H164" s="43">
        <v>5</v>
      </c>
      <c r="I164" s="43">
        <v>4</v>
      </c>
      <c r="J164" s="43">
        <v>60</v>
      </c>
      <c r="K164" s="44" t="s">
        <v>90</v>
      </c>
      <c r="L164" s="43"/>
    </row>
    <row r="165" spans="1:12" ht="15" x14ac:dyDescent="0.25">
      <c r="A165" s="23"/>
      <c r="B165" s="15"/>
      <c r="C165" s="11"/>
      <c r="D165" s="55" t="s">
        <v>103</v>
      </c>
      <c r="E165" s="42" t="s">
        <v>108</v>
      </c>
      <c r="F165" s="43">
        <v>30</v>
      </c>
      <c r="G165" s="43">
        <v>2</v>
      </c>
      <c r="H165" s="43">
        <v>1</v>
      </c>
      <c r="I165" s="43">
        <v>15</v>
      </c>
      <c r="J165" s="43">
        <v>79</v>
      </c>
      <c r="K165" s="44" t="s">
        <v>52</v>
      </c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590</v>
      </c>
      <c r="G167" s="19">
        <f t="shared" ref="G167:J167" si="71">SUM(G160:G166)</f>
        <v>20</v>
      </c>
      <c r="H167" s="19">
        <f t="shared" si="71"/>
        <v>24</v>
      </c>
      <c r="I167" s="19">
        <f t="shared" si="71"/>
        <v>69</v>
      </c>
      <c r="J167" s="19">
        <f t="shared" si="71"/>
        <v>566</v>
      </c>
      <c r="K167" s="25"/>
      <c r="L167" s="19">
        <f t="shared" ref="L167" si="72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3">SUM(G168:G176)</f>
        <v>0</v>
      </c>
      <c r="H177" s="19">
        <f t="shared" si="73"/>
        <v>0</v>
      </c>
      <c r="I177" s="19">
        <f t="shared" si="73"/>
        <v>0</v>
      </c>
      <c r="J177" s="19">
        <f t="shared" si="73"/>
        <v>0</v>
      </c>
      <c r="K177" s="25"/>
      <c r="L177" s="19">
        <f t="shared" ref="L177" si="74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57" t="s">
        <v>4</v>
      </c>
      <c r="D178" s="58"/>
      <c r="E178" s="31"/>
      <c r="F178" s="32">
        <f>F167+F177</f>
        <v>590</v>
      </c>
      <c r="G178" s="32">
        <f t="shared" ref="G178" si="75">G167+G177</f>
        <v>20</v>
      </c>
      <c r="H178" s="32">
        <f t="shared" ref="H178" si="76">H167+H177</f>
        <v>24</v>
      </c>
      <c r="I178" s="32">
        <f t="shared" ref="I178" si="77">I167+I177</f>
        <v>69</v>
      </c>
      <c r="J178" s="32">
        <f t="shared" ref="J178:L178" si="78">J167+J177</f>
        <v>566</v>
      </c>
      <c r="K178" s="32"/>
      <c r="L178" s="32">
        <f t="shared" si="78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200</v>
      </c>
      <c r="G179" s="40">
        <v>6</v>
      </c>
      <c r="H179" s="40">
        <v>7</v>
      </c>
      <c r="I179" s="40">
        <v>54</v>
      </c>
      <c r="J179" s="40">
        <v>300</v>
      </c>
      <c r="K179" s="41" t="s">
        <v>50</v>
      </c>
      <c r="L179" s="40"/>
    </row>
    <row r="180" spans="1:12" ht="63.75" x14ac:dyDescent="0.25">
      <c r="A180" s="23"/>
      <c r="B180" s="15"/>
      <c r="C180" s="11"/>
      <c r="D180" s="6" t="s">
        <v>44</v>
      </c>
      <c r="E180" s="42" t="s">
        <v>111</v>
      </c>
      <c r="F180" s="43">
        <v>60</v>
      </c>
      <c r="G180" s="43">
        <v>5</v>
      </c>
      <c r="H180" s="43">
        <v>4</v>
      </c>
      <c r="I180" s="43">
        <v>20</v>
      </c>
      <c r="J180" s="43">
        <v>141</v>
      </c>
      <c r="K180" s="44" t="s">
        <v>92</v>
      </c>
      <c r="L180" s="43"/>
    </row>
    <row r="181" spans="1:12" ht="63.75" x14ac:dyDescent="0.25">
      <c r="A181" s="23"/>
      <c r="B181" s="15"/>
      <c r="C181" s="11"/>
      <c r="D181" s="7" t="s">
        <v>22</v>
      </c>
      <c r="E181" s="42" t="s">
        <v>104</v>
      </c>
      <c r="F181" s="43">
        <v>180</v>
      </c>
      <c r="G181" s="43">
        <v>3</v>
      </c>
      <c r="H181" s="43">
        <v>3</v>
      </c>
      <c r="I181" s="43">
        <v>13</v>
      </c>
      <c r="J181" s="43">
        <v>87</v>
      </c>
      <c r="K181" s="44" t="s">
        <v>93</v>
      </c>
      <c r="L181" s="43"/>
    </row>
    <row r="182" spans="1:12" ht="15" x14ac:dyDescent="0.25">
      <c r="A182" s="23"/>
      <c r="B182" s="15"/>
      <c r="C182" s="11"/>
      <c r="D182" s="54"/>
      <c r="E182" s="42"/>
      <c r="F182" s="43"/>
      <c r="G182" s="43"/>
      <c r="H182" s="43"/>
      <c r="I182" s="43"/>
      <c r="J182" s="43"/>
      <c r="K182" s="44" t="s">
        <v>52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 t="s">
        <v>115</v>
      </c>
      <c r="F183" s="43">
        <v>100</v>
      </c>
      <c r="G183" s="43">
        <v>0</v>
      </c>
      <c r="H183" s="43">
        <v>0</v>
      </c>
      <c r="I183" s="43">
        <v>10</v>
      </c>
      <c r="J183" s="43">
        <v>44</v>
      </c>
      <c r="K183" s="44" t="s">
        <v>52</v>
      </c>
      <c r="L183" s="43"/>
    </row>
    <row r="184" spans="1:12" ht="15" x14ac:dyDescent="0.25">
      <c r="A184" s="23"/>
      <c r="B184" s="15"/>
      <c r="C184" s="11"/>
      <c r="D184" s="55" t="s">
        <v>99</v>
      </c>
      <c r="E184" s="42" t="s">
        <v>105</v>
      </c>
      <c r="F184" s="43">
        <v>20</v>
      </c>
      <c r="G184" s="43">
        <v>1</v>
      </c>
      <c r="H184" s="43">
        <v>0</v>
      </c>
      <c r="I184" s="43">
        <v>8</v>
      </c>
      <c r="J184" s="43">
        <v>39</v>
      </c>
      <c r="K184" s="44" t="s">
        <v>52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v>600</v>
      </c>
      <c r="G186" s="19">
        <f t="shared" ref="G186:J186" si="79">SUM(G179:G185)</f>
        <v>15</v>
      </c>
      <c r="H186" s="19">
        <f t="shared" si="79"/>
        <v>14</v>
      </c>
      <c r="I186" s="19">
        <f t="shared" si="79"/>
        <v>105</v>
      </c>
      <c r="J186" s="19">
        <f t="shared" si="79"/>
        <v>611</v>
      </c>
      <c r="K186" s="25"/>
      <c r="L186" s="19">
        <f t="shared" ref="L186" si="80">SUM(L179:L185)</f>
        <v>0</v>
      </c>
    </row>
    <row r="187" spans="1:12" ht="15" x14ac:dyDescent="0.25">
      <c r="A187" s="26">
        <f>A179</f>
        <v>2</v>
      </c>
      <c r="B187" s="13"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1">SUM(G187:G195)</f>
        <v>0</v>
      </c>
      <c r="H196" s="19">
        <f t="shared" si="81"/>
        <v>0</v>
      </c>
      <c r="I196" s="19">
        <f t="shared" si="81"/>
        <v>0</v>
      </c>
      <c r="J196" s="19">
        <f t="shared" si="81"/>
        <v>0</v>
      </c>
      <c r="K196" s="25"/>
      <c r="L196" s="19">
        <f t="shared" ref="L196" si="82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7" t="s">
        <v>4</v>
      </c>
      <c r="D197" s="58"/>
      <c r="E197" s="31"/>
      <c r="F197" s="32">
        <f>F186+F196</f>
        <v>600</v>
      </c>
      <c r="G197" s="32">
        <f t="shared" ref="G197" si="83">G186+G196</f>
        <v>15</v>
      </c>
      <c r="H197" s="32">
        <f t="shared" ref="H197" si="84">H186+H196</f>
        <v>14</v>
      </c>
      <c r="I197" s="32">
        <f t="shared" ref="I197" si="85">I186+I196</f>
        <v>105</v>
      </c>
      <c r="J197" s="32">
        <f t="shared" ref="J197:L197" si="86">J186+J196</f>
        <v>611</v>
      </c>
      <c r="K197" s="32"/>
      <c r="L197" s="32">
        <f t="shared" si="86"/>
        <v>0</v>
      </c>
    </row>
    <row r="198" spans="1:12" x14ac:dyDescent="0.2">
      <c r="A198" s="27"/>
      <c r="B198" s="28"/>
      <c r="C198" s="59" t="s">
        <v>5</v>
      </c>
      <c r="D198" s="59"/>
      <c r="E198" s="59"/>
      <c r="F198" s="34">
        <f>(F24+F44+F63+F83+F102+F121+F140+F159+F178+F197)/(IF(F24=0,0,1)+IF(F44=0,0,1)+IF(F63=0,0,1)+IF(F83=0,0,1)+IF(F102=0,0,1)+IF(F121=0,0,1)+IF(F140=0,0,1)+IF(F159=0,0,1)+IF(F178=0,0,1)+IF(F197=0,0,1))</f>
        <v>560.20000000000005</v>
      </c>
      <c r="G198" s="34">
        <v>181.84</v>
      </c>
      <c r="H198" s="34">
        <v>166.67</v>
      </c>
      <c r="I198" s="34">
        <v>805.4</v>
      </c>
      <c r="J198" s="34">
        <v>5448.95</v>
      </c>
      <c r="K198" s="34"/>
      <c r="L198" s="34" t="e">
        <f t="shared" ref="L198" si="87">(L24+L44+L63+L83+L102+L121+L140+L159+L178+L197)/(IF(L24=0,0,1)+IF(L44=0,0,1)+IF(L63=0,0,1)+IF(L83=0,0,1)+IF(L102=0,0,1)+IF(L121=0,0,1)+IF(L140=0,0,1)+IF(L159=0,0,1)+IF(L178=0,0,1)+IF(L197=0,0,1))</f>
        <v>#DIV/0!</v>
      </c>
    </row>
  </sheetData>
  <mergeCells count="14">
    <mergeCell ref="C1:E1"/>
    <mergeCell ref="H1:K1"/>
    <mergeCell ref="H2:K2"/>
    <mergeCell ref="C44:D44"/>
    <mergeCell ref="C63:D63"/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2024-11-01T02:38:15Z</cp:lastPrinted>
  <dcterms:created xsi:type="dcterms:W3CDTF">2022-05-16T14:23:56Z</dcterms:created>
  <dcterms:modified xsi:type="dcterms:W3CDTF">2025-01-22T06:48:12Z</dcterms:modified>
</cp:coreProperties>
</file>